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peacock.AIQ\Marketing Dropbox\SEO\"/>
    </mc:Choice>
  </mc:AlternateContent>
  <xr:revisionPtr revIDLastSave="0" documentId="8_{0D57B21B-1D30-46AB-A169-B6107F34759C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G6" i="1"/>
  <c r="G7" i="1" s="1"/>
  <c r="H10" i="1"/>
  <c r="H11" i="1" s="1"/>
  <c r="D6" i="1"/>
  <c r="K11" i="1"/>
  <c r="J10" i="1"/>
  <c r="J11" i="1" s="1"/>
  <c r="I10" i="1"/>
  <c r="I11" i="1" s="1"/>
  <c r="E7" i="1"/>
  <c r="F11" i="1"/>
  <c r="E11" i="1"/>
  <c r="D11" i="1"/>
  <c r="C11" i="1"/>
  <c r="G10" i="1" l="1"/>
  <c r="G11" i="1" s="1"/>
  <c r="M11" i="1" s="1"/>
  <c r="O11" i="1" s="1"/>
  <c r="D7" i="1"/>
  <c r="I7" i="1" s="1"/>
  <c r="N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Gerry McKeown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Not allways the case that it's included.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Typically 20% per annum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Typically an additional 15% per annum but entitles the Client to free Product Upgardes.
</t>
        </r>
      </text>
    </comment>
  </commentList>
</comments>
</file>

<file path=xl/sharedStrings.xml><?xml version="1.0" encoding="utf-8"?>
<sst xmlns="http://schemas.openxmlformats.org/spreadsheetml/2006/main" count="53" uniqueCount="40">
  <si>
    <t>Application Software Cost</t>
  </si>
  <si>
    <t>Server Cost</t>
  </si>
  <si>
    <t>Server Virus Protection</t>
  </si>
  <si>
    <t xml:space="preserve">Extra Broadband Costs </t>
  </si>
  <si>
    <t>Incl.</t>
  </si>
  <si>
    <t>Server Protection</t>
  </si>
  <si>
    <t>Infrastructure Management Cost</t>
  </si>
  <si>
    <t>Database Cost</t>
  </si>
  <si>
    <t>Maintenance &amp; Repair Costs</t>
  </si>
  <si>
    <t>Monthly</t>
  </si>
  <si>
    <t>Off-Site Storage Costs</t>
  </si>
  <si>
    <t>No. of Years Amortization:</t>
  </si>
  <si>
    <t>Server Facility Insurance</t>
  </si>
  <si>
    <t>Disaster Recovery Insurance</t>
  </si>
  <si>
    <t>On-Premise Operational Costs</t>
  </si>
  <si>
    <t>Annual</t>
  </si>
  <si>
    <t>Additional Energy Cost for Server</t>
  </si>
  <si>
    <t xml:space="preserve"> Application Support Costs</t>
  </si>
  <si>
    <t>Capital Cost</t>
  </si>
  <si>
    <t>On-Premise Solution</t>
  </si>
  <si>
    <t>Monthly Cost</t>
  </si>
  <si>
    <t>Cloud Solution</t>
  </si>
  <si>
    <t>Application Software</t>
  </si>
  <si>
    <t>Database</t>
  </si>
  <si>
    <t>Microsoft Office 365 Cost</t>
  </si>
  <si>
    <t>Microsoft Office Licence Cost</t>
  </si>
  <si>
    <t>Concurrent Users</t>
  </si>
  <si>
    <t xml:space="preserve">Application Software Maintenance </t>
  </si>
  <si>
    <t>Enhanced Application Support/Upgrade</t>
  </si>
  <si>
    <t>Monthly Cost of Capital Employed</t>
  </si>
  <si>
    <t>Monthly Operation Cost</t>
  </si>
  <si>
    <t>Total Monthly Cost</t>
  </si>
  <si>
    <t>Workstations and Printers which are required in both instances as are Routers and Network Costs, Workstation Virus Protection, Workstation Energy Costs, etc. and are therefore excluded.</t>
  </si>
  <si>
    <t xml:space="preserve">Change the variables in the cells coloured </t>
  </si>
  <si>
    <t>Green</t>
  </si>
  <si>
    <t>Server, Operating System and Backup Media</t>
  </si>
  <si>
    <t>Accomodation for Hardware, Storage and Ops. Personnel</t>
  </si>
  <si>
    <t>to recalculate.</t>
  </si>
  <si>
    <t>Increase or Decrease any of the uncoloured costs to recalculate.</t>
  </si>
  <si>
    <t>AccountsIQ   -   On-Premise -v- Cloud Cost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</si>
</sst>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;[Red]\-&quot;£&quot;#,##0.0"/>
    <numFmt numFmtId="165" formatCode="&quot;£&quot;#,##0"/>
    <numFmt numFmtId="166" formatCode="&quot;£&quot;#,##0.00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5FFB3"/>
        <bgColor indexed="64"/>
      </patternFill>
    </fill>
    <fill>
      <patternFill patternType="solid">
        <fgColor rgb="FFA4E2F8"/>
        <bgColor indexed="64"/>
      </patternFill>
    </fill>
    <fill>
      <patternFill patternType="solid">
        <fgColor rgb="FFF9BFDD"/>
        <bgColor indexed="64"/>
      </patternFill>
    </fill>
    <fill>
      <patternFill patternType="solid">
        <fgColor rgb="FFF1F18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6" fontId="0" fillId="2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8" fontId="0" fillId="3" borderId="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center"/>
    </xf>
    <xf numFmtId="166" fontId="0" fillId="4" borderId="0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8" fontId="0" fillId="3" borderId="4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165" fontId="0" fillId="5" borderId="0" xfId="0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5" xfId="0" applyBorder="1"/>
    <xf numFmtId="0" fontId="0" fillId="0" borderId="5" xfId="0" applyFont="1" applyBorder="1" applyAlignment="1">
      <alignment horizontal="center" wrapText="1"/>
    </xf>
    <xf numFmtId="165" fontId="0" fillId="4" borderId="5" xfId="0" applyNumberFormat="1" applyFont="1" applyFill="1" applyBorder="1" applyAlignment="1">
      <alignment horizontal="center" wrapText="1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6" borderId="6" xfId="0" applyFont="1" applyFill="1" applyBorder="1" applyAlignment="1"/>
    <xf numFmtId="0" fontId="0" fillId="0" borderId="7" xfId="0" applyBorder="1" applyAlignment="1"/>
    <xf numFmtId="0" fontId="0" fillId="0" borderId="8" xfId="0" applyBorder="1" applyAlignment="1"/>
    <xf numFmtId="0" fontId="4" fillId="7" borderId="9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D6"/>
      <color rgb="FF47CFFF"/>
      <color rgb="FF25C6FF"/>
      <color rgb="FF94CDF4"/>
      <color rgb="FFC3E3F9"/>
      <color rgb="FFABD8F7"/>
      <color rgb="FFFFFFBD"/>
      <color rgb="FF89C8F3"/>
      <color rgb="FFB3FFD5"/>
      <color rgb="FF75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="90" zoomScaleNormal="90" workbookViewId="0">
      <selection activeCell="C6" sqref="C6"/>
    </sheetView>
  </sheetViews>
  <sheetFormatPr defaultRowHeight="15.05" x14ac:dyDescent="0.3"/>
  <cols>
    <col min="1" max="1" width="5.77734375" customWidth="1"/>
    <col min="2" max="2" width="14" customWidth="1"/>
    <col min="3" max="3" width="13.44140625" customWidth="1"/>
    <col min="4" max="4" width="16.44140625" customWidth="1"/>
    <col min="5" max="5" width="12.77734375" customWidth="1"/>
    <col min="6" max="6" width="11.77734375" customWidth="1"/>
    <col min="7" max="7" width="12.77734375" customWidth="1"/>
    <col min="8" max="8" width="13.21875" customWidth="1"/>
    <col min="9" max="9" width="13.5546875" customWidth="1"/>
    <col min="10" max="10" width="16.21875" customWidth="1"/>
    <col min="11" max="11" width="12.77734375" customWidth="1"/>
    <col min="12" max="12" width="18.44140625" customWidth="1"/>
    <col min="13" max="13" width="11.21875" customWidth="1"/>
    <col min="14" max="14" width="12.21875" customWidth="1"/>
    <col min="15" max="15" width="10.21875" customWidth="1"/>
  </cols>
  <sheetData>
    <row r="1" spans="1:15" ht="18.350000000000001" x14ac:dyDescent="0.35">
      <c r="F1" s="33" t="s">
        <v>39</v>
      </c>
      <c r="G1" s="34"/>
      <c r="H1" s="34"/>
      <c r="I1" s="34"/>
      <c r="J1" s="35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x14ac:dyDescent="0.3">
      <c r="A3" s="1"/>
      <c r="B3" s="28" t="s">
        <v>11</v>
      </c>
      <c r="C3" s="29"/>
      <c r="D3" s="14">
        <v>5</v>
      </c>
      <c r="E3" s="15"/>
      <c r="F3" s="15" t="s">
        <v>33</v>
      </c>
      <c r="G3" s="15"/>
      <c r="H3" s="15"/>
      <c r="I3" s="14" t="s">
        <v>34</v>
      </c>
      <c r="J3" s="15" t="s">
        <v>37</v>
      </c>
      <c r="K3" s="15" t="s">
        <v>38</v>
      </c>
      <c r="L3" s="15"/>
      <c r="M3" s="15"/>
      <c r="N3" s="15"/>
      <c r="O3" s="16"/>
    </row>
    <row r="4" spans="1:15" x14ac:dyDescent="0.3">
      <c r="A4" s="1"/>
      <c r="B4" s="1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8"/>
    </row>
    <row r="5" spans="1:15" ht="46.5" customHeight="1" x14ac:dyDescent="0.3">
      <c r="A5" s="1"/>
      <c r="B5" s="19" t="s">
        <v>19</v>
      </c>
      <c r="C5" s="3" t="s">
        <v>26</v>
      </c>
      <c r="D5" s="3" t="s">
        <v>35</v>
      </c>
      <c r="E5" s="3" t="s">
        <v>22</v>
      </c>
      <c r="F5" s="3" t="s">
        <v>23</v>
      </c>
      <c r="G5" s="3" t="s">
        <v>25</v>
      </c>
      <c r="I5" s="3" t="s">
        <v>29</v>
      </c>
      <c r="J5" s="2"/>
      <c r="K5" s="2"/>
      <c r="L5" s="2"/>
      <c r="M5" s="2"/>
      <c r="N5" s="2"/>
      <c r="O5" s="18"/>
    </row>
    <row r="6" spans="1:15" x14ac:dyDescent="0.3">
      <c r="A6" s="1"/>
      <c r="B6" s="20" t="s">
        <v>18</v>
      </c>
      <c r="C6" s="4">
        <v>5</v>
      </c>
      <c r="D6" s="5">
        <f>C6*500</f>
        <v>2500</v>
      </c>
      <c r="E6" s="6">
        <v>3000</v>
      </c>
      <c r="F6" s="7" t="s">
        <v>4</v>
      </c>
      <c r="G6" s="8">
        <f>C6*360</f>
        <v>1800</v>
      </c>
      <c r="H6" s="2"/>
      <c r="I6" s="2"/>
      <c r="J6" s="2"/>
      <c r="K6" s="2"/>
      <c r="L6" s="2"/>
      <c r="M6" s="2"/>
      <c r="N6" s="2"/>
      <c r="O6" s="18"/>
    </row>
    <row r="7" spans="1:15" x14ac:dyDescent="0.3">
      <c r="A7" s="1"/>
      <c r="B7" s="20" t="s">
        <v>20</v>
      </c>
      <c r="C7" s="7"/>
      <c r="D7" s="9">
        <f>(D6/12)/D3</f>
        <v>41.666666666666671</v>
      </c>
      <c r="E7" s="9">
        <f>(E6/12)/D3</f>
        <v>50</v>
      </c>
      <c r="F7" s="2"/>
      <c r="G7" s="9">
        <f>(G6/12)/D3</f>
        <v>30</v>
      </c>
      <c r="H7" s="2"/>
      <c r="I7" s="10">
        <f>SUM(D7:G7)</f>
        <v>121.66666666666667</v>
      </c>
      <c r="J7" s="2"/>
      <c r="K7" s="2"/>
      <c r="L7" s="2"/>
      <c r="M7" s="2"/>
      <c r="N7" s="2"/>
      <c r="O7" s="18"/>
    </row>
    <row r="8" spans="1:15" x14ac:dyDescent="0.3">
      <c r="A8" s="1"/>
      <c r="B8" s="1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8"/>
    </row>
    <row r="9" spans="1:15" ht="47.3" customHeight="1" x14ac:dyDescent="0.3">
      <c r="A9" s="1"/>
      <c r="B9" s="21" t="s">
        <v>14</v>
      </c>
      <c r="C9" s="3" t="s">
        <v>6</v>
      </c>
      <c r="D9" s="3" t="s">
        <v>16</v>
      </c>
      <c r="E9" s="3" t="s">
        <v>8</v>
      </c>
      <c r="F9" s="3" t="s">
        <v>10</v>
      </c>
      <c r="G9" s="3" t="s">
        <v>12</v>
      </c>
      <c r="H9" s="3" t="s">
        <v>13</v>
      </c>
      <c r="I9" s="3" t="s">
        <v>27</v>
      </c>
      <c r="J9" s="3" t="s">
        <v>28</v>
      </c>
      <c r="K9" s="3" t="s">
        <v>2</v>
      </c>
      <c r="L9" s="3" t="s">
        <v>36</v>
      </c>
      <c r="M9" s="3" t="s">
        <v>30</v>
      </c>
      <c r="N9" s="3" t="s">
        <v>29</v>
      </c>
      <c r="O9" s="26" t="s">
        <v>31</v>
      </c>
    </row>
    <row r="10" spans="1:15" x14ac:dyDescent="0.3">
      <c r="A10" s="1"/>
      <c r="B10" s="20" t="s">
        <v>15</v>
      </c>
      <c r="C10" s="6">
        <v>40000</v>
      </c>
      <c r="D10" s="11">
        <v>600</v>
      </c>
      <c r="E10" s="11">
        <v>240</v>
      </c>
      <c r="F10" s="11">
        <v>480</v>
      </c>
      <c r="G10" s="5">
        <f>D6*0.05</f>
        <v>125</v>
      </c>
      <c r="H10" s="5">
        <f>200</f>
        <v>200</v>
      </c>
      <c r="I10" s="12">
        <f>$E$6*0.2</f>
        <v>600</v>
      </c>
      <c r="J10" s="12">
        <f>$E$6*0.15</f>
        <v>450</v>
      </c>
      <c r="K10" s="11">
        <v>120</v>
      </c>
      <c r="L10" s="24">
        <v>2400</v>
      </c>
      <c r="M10" s="2"/>
      <c r="N10" s="2"/>
      <c r="O10" s="25"/>
    </row>
    <row r="11" spans="1:15" x14ac:dyDescent="0.3">
      <c r="A11" s="1"/>
      <c r="B11" s="20" t="s">
        <v>9</v>
      </c>
      <c r="C11" s="9">
        <f t="shared" ref="C11:K11" si="0">C10/12</f>
        <v>3333.3333333333335</v>
      </c>
      <c r="D11" s="9">
        <f t="shared" si="0"/>
        <v>50</v>
      </c>
      <c r="E11" s="9">
        <f t="shared" si="0"/>
        <v>20</v>
      </c>
      <c r="F11" s="9">
        <f t="shared" si="0"/>
        <v>40</v>
      </c>
      <c r="G11" s="9">
        <f t="shared" si="0"/>
        <v>10.416666666666666</v>
      </c>
      <c r="H11" s="9">
        <f t="shared" si="0"/>
        <v>16.666666666666668</v>
      </c>
      <c r="I11" s="9">
        <f t="shared" si="0"/>
        <v>50</v>
      </c>
      <c r="J11" s="9">
        <f t="shared" si="0"/>
        <v>37.5</v>
      </c>
      <c r="K11" s="9">
        <f t="shared" si="0"/>
        <v>10</v>
      </c>
      <c r="L11" s="24">
        <v>200</v>
      </c>
      <c r="M11" s="13">
        <f>SUM(C11:L11)</f>
        <v>3767.9166666666665</v>
      </c>
      <c r="N11" s="10">
        <f>I7</f>
        <v>121.66666666666667</v>
      </c>
      <c r="O11" s="27">
        <f>M11+N11</f>
        <v>3889.583333333333</v>
      </c>
    </row>
    <row r="12" spans="1:15" x14ac:dyDescent="0.3">
      <c r="A12" s="1"/>
      <c r="B12" s="17"/>
      <c r="C12" s="2"/>
      <c r="D12" s="2"/>
      <c r="E12" s="2"/>
      <c r="F12" s="2"/>
      <c r="G12" s="2"/>
      <c r="H12" s="2"/>
      <c r="I12" s="2"/>
      <c r="J12" s="2"/>
      <c r="K12" s="2"/>
      <c r="M12" s="2"/>
      <c r="N12" s="2"/>
      <c r="O12" s="18"/>
    </row>
    <row r="13" spans="1:15" ht="46.5" customHeight="1" x14ac:dyDescent="0.3">
      <c r="A13" s="1"/>
      <c r="B13" s="22" t="s">
        <v>21</v>
      </c>
      <c r="C13" s="3" t="s">
        <v>3</v>
      </c>
      <c r="D13" s="7" t="s">
        <v>1</v>
      </c>
      <c r="E13" s="3" t="s">
        <v>5</v>
      </c>
      <c r="F13" s="3" t="s">
        <v>0</v>
      </c>
      <c r="G13" s="3" t="s">
        <v>17</v>
      </c>
      <c r="H13" s="3" t="s">
        <v>24</v>
      </c>
      <c r="I13" s="3" t="s">
        <v>6</v>
      </c>
      <c r="J13" s="3" t="s">
        <v>7</v>
      </c>
      <c r="K13" s="3" t="s">
        <v>8</v>
      </c>
      <c r="L13" s="3" t="s">
        <v>10</v>
      </c>
      <c r="M13" s="3" t="s">
        <v>31</v>
      </c>
      <c r="O13" s="18"/>
    </row>
    <row r="14" spans="1:15" x14ac:dyDescent="0.3">
      <c r="A14" s="1"/>
      <c r="B14" s="20" t="s">
        <v>20</v>
      </c>
      <c r="C14" s="5">
        <v>25</v>
      </c>
      <c r="D14" s="7" t="s">
        <v>4</v>
      </c>
      <c r="E14" s="7" t="s">
        <v>4</v>
      </c>
      <c r="F14" s="5">
        <v>225</v>
      </c>
      <c r="G14" s="7" t="s">
        <v>4</v>
      </c>
      <c r="H14" s="5">
        <v>40</v>
      </c>
      <c r="I14" s="7" t="s">
        <v>4</v>
      </c>
      <c r="J14" s="7" t="s">
        <v>4</v>
      </c>
      <c r="K14" s="7" t="s">
        <v>4</v>
      </c>
      <c r="L14" s="7" t="s">
        <v>4</v>
      </c>
      <c r="M14" s="23">
        <f>C14+F14+H14</f>
        <v>290</v>
      </c>
      <c r="O14" s="18"/>
    </row>
    <row r="15" spans="1:15" x14ac:dyDescent="0.3">
      <c r="A15" s="1"/>
      <c r="B15" s="1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8"/>
    </row>
    <row r="16" spans="1:15" x14ac:dyDescent="0.3">
      <c r="A16" s="1"/>
      <c r="B16" s="1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8"/>
    </row>
    <row r="17" spans="1:15" x14ac:dyDescent="0.3">
      <c r="A17" s="1"/>
      <c r="B17" s="30" t="s">
        <v>32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</sheetData>
  <mergeCells count="3">
    <mergeCell ref="B3:C3"/>
    <mergeCell ref="B17:O17"/>
    <mergeCell ref="F1:J1"/>
  </mergeCells>
  <pageMargins left="0.7" right="0.7" top="0.75" bottom="0.75" header="0.3" footer="0.3"/>
  <pageSetup orientation="portrait" horizontalDpi="360" verticalDpi="360" r:id="rId1"/>
  <customProperties>
    <customPr name="Sheet Unique 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McKeown</dc:creator>
  <cp:lastModifiedBy>Jeni Peacock</cp:lastModifiedBy>
  <dcterms:created xsi:type="dcterms:W3CDTF">2015-10-23T06:48:27Z</dcterms:created>
  <dcterms:modified xsi:type="dcterms:W3CDTF">2021-09-06T15:22:25Z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Unique ID">
    <vt:lpwstr>7d65a65e-e23f-4087-928c-fd0c6e3e5c17</vt:lpwstr>
  </property>
</Properties>
</file>